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<sst xmlns="http://schemas.openxmlformats.org/spreadsheetml/2006/main" count="125" uniqueCount="99">
  <si>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</si>
  <si>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</si>
  <si>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</si>
  <si>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</si>
  <si>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</si>
  <si>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</si>
  <si>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</si>
  <si>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</si>
  <si>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</si>
  <si>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</si>
  <si>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</si>
  <si>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</si>
  <si>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</si>
  <si>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</si>
  <si>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</si>
  <si>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</si>
  <si>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</si>
  <si>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</si>
  <si>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</si>
  <si>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</si>
  <si>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</si>
  <si>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</si>
  <si>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</si>
  <si>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</si>
  <si>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</si>
  <si>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</si>
  <si>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</si>
  <si>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</si>
  <si>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</si>
  <si>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</si>
  <si>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</si>
  <si>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</si>
  <si>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</si>
  <si>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</si>
  <si>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</si>
  <si>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</si>
  <si>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</si>
  <si>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</si>
  <si>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</si>
  <si>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</si>
  <si>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</si>
  <si>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</si>
  <si>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</si>
  <si>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</si>
  <si>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</si>
  <si>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</si>
  <si>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</si>
  <si>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</si>
  <si>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</si>
  <si>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</si>
  <si>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</si>
  <si>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</si>
  <si>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</si>
  <si>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</si>
  <si>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</si>
  <si>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</si>
  <si>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</si>
  <si>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</si>
  <si>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</si>
  <si>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</si>
  <si>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</si>
  <si>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</si>
  <si>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</si>
  <si>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</si>
  <si>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</si>
  <si>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</si>
  <si>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</si>
  <si>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</si>
  <si>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</si>
  <si>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</si>
  <si>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</si>
  <si>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</si>
  <si>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</si>
  <si>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</si>
  <si>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</si>
  <si>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</si>
  <si>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</si>
  <si>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</si>
  <si>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</si>
  <si>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</si>
  <si>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</si>
  <si>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</si>
  <si>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</si>
  <si>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</si>
  <si>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</si>
  <si>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</si>
  <si>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</si>
  <si>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</si>
  <si>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</si>
  <si>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</si>
  <si>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</si>
  <si>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</si>
  <si>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</si>
  <si>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ост.на 01.06.</t>
  </si>
  <si>
    <t>май</t>
  </si>
  <si>
    <t xml:space="preserve">                    за май  2013 г.</t>
  </si>
  <si>
    <t xml:space="preserve">3.  </t>
  </si>
  <si>
    <t>Промывка, опрессовка системы ЦО</t>
  </si>
  <si>
    <t>Демонтаж. Монтаж эл.узла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</si>
</sst>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L7*89.21*1.202</f>
        <v>428.92168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60</v>
      </c>
      <c r="K16" s="26" t="s">
        <v>61</v>
      </c>
      <c r="L16" s="21">
        <v>3.07</v>
      </c>
      <c r="M16" s="34">
        <f t="shared" si="0"/>
        <v>329.19738939999996</v>
      </c>
    </row>
    <row r="17" spans="1:13" ht="12.75">
      <c r="A17" t="s">
        <v>10</v>
      </c>
      <c r="F17" s="5">
        <v>23395.29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1.2704371129206116</v>
      </c>
      <c r="J18" s="20"/>
      <c r="K18" s="27" t="s">
        <v>64</v>
      </c>
      <c r="L18" s="28">
        <f>SUM(L7:L17)</f>
        <v>7.07</v>
      </c>
      <c r="M18" s="35">
        <f>SUM(M7:M17)</f>
        <v>758.1190694</v>
      </c>
    </row>
    <row r="19" spans="1:11" ht="12.75">
      <c r="A19" t="s">
        <v>92</v>
      </c>
      <c r="F19" s="5">
        <v>862.5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24257.79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56.29</v>
      </c>
      <c r="M22" s="34">
        <f aca="true" t="shared" si="1" ref="M22:M29">L22*89.21*1.202*1.15</f>
        <v>6941.400393069998</v>
      </c>
    </row>
    <row r="23" spans="10:13" ht="12.75">
      <c r="J23" s="20">
        <v>2</v>
      </c>
      <c r="K23" s="20" t="s">
        <v>98</v>
      </c>
      <c r="L23" s="25">
        <v>3.1</v>
      </c>
      <c r="M23" s="34">
        <f t="shared" si="1"/>
        <v>382.2764472999999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4">
        <f t="shared" si="1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1699.488</v>
      </c>
      <c r="J30" s="20"/>
      <c r="K30" s="30" t="s">
        <v>64</v>
      </c>
      <c r="L30" s="28">
        <f>SUM(L22:L29)</f>
        <v>59.39</v>
      </c>
      <c r="M30" s="35">
        <f>SUM(M22:M29)</f>
        <v>7323.676840369998</v>
      </c>
    </row>
    <row r="31" spans="1:11" ht="12.75">
      <c r="A31" t="s">
        <v>86</v>
      </c>
      <c r="K31" s="1" t="s">
        <v>68</v>
      </c>
    </row>
    <row r="32" spans="2:13" ht="12.75">
      <c r="B32">
        <f>F32/D32</f>
        <v>264</v>
      </c>
      <c r="C32" t="s">
        <v>20</v>
      </c>
      <c r="D32" s="5">
        <v>2.89</v>
      </c>
      <c r="E32" t="s">
        <v>17</v>
      </c>
      <c r="F32" s="5">
        <v>762.96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88</v>
      </c>
      <c r="B34">
        <v>24</v>
      </c>
      <c r="C34" t="s">
        <v>89</v>
      </c>
      <c r="D34" s="5">
        <v>0</v>
      </c>
      <c r="F34" s="5">
        <f>B34*D34</f>
        <v>0</v>
      </c>
      <c r="J34" s="23">
        <v>1</v>
      </c>
      <c r="K34" s="43"/>
      <c r="L34" s="23"/>
      <c r="M34" s="23"/>
    </row>
    <row r="35" spans="1:13" ht="12.75">
      <c r="A35" s="4" t="s">
        <v>21</v>
      </c>
      <c r="B35" s="10"/>
      <c r="C35" s="10"/>
      <c r="F35" s="33">
        <f>SUM(F30:F34)</f>
        <v>2462.4480000000003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155699</v>
      </c>
      <c r="D37">
        <v>219171.6</v>
      </c>
      <c r="E37">
        <v>1537.6</v>
      </c>
      <c r="F37" s="36">
        <f>C37/D37*E37</f>
        <v>1092.3074996943033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107981</v>
      </c>
      <c r="D38">
        <v>219171.6</v>
      </c>
      <c r="E38">
        <v>1537.6</v>
      </c>
      <c r="F38" s="36">
        <f>C38/D38*E38</f>
        <v>757.5415135902643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7323.676840369998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0</v>
      </c>
      <c r="J42" s="20"/>
      <c r="K42" s="20"/>
      <c r="L42" s="31" t="s">
        <v>71</v>
      </c>
      <c r="M42" s="35">
        <f>SUM(M34:M41)</f>
        <v>0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0.24</v>
      </c>
      <c r="E45" t="s">
        <v>17</v>
      </c>
      <c r="F45" s="11">
        <f>B45*D45</f>
        <v>377.664</v>
      </c>
    </row>
    <row r="46" spans="1:6" ht="12.75">
      <c r="A46" t="s">
        <v>90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9551.189853654567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0.2</v>
      </c>
      <c r="E49" t="s">
        <v>17</v>
      </c>
      <c r="F49" s="11">
        <f>B49*D49</f>
        <v>314.72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0.74</v>
      </c>
      <c r="E52" t="s">
        <v>17</v>
      </c>
      <c r="F52" s="11">
        <f>B52*D52</f>
        <v>1164.464</v>
      </c>
    </row>
    <row r="53" spans="1:6" ht="12.75">
      <c r="A53" s="4" t="s">
        <v>33</v>
      </c>
      <c r="F53" s="33">
        <f>F49+F52</f>
        <v>1479.184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2.12</v>
      </c>
      <c r="E56" t="s">
        <v>17</v>
      </c>
      <c r="F56" s="11">
        <f>B56*D56</f>
        <v>3336.032</v>
      </c>
      <c r="G56" s="7"/>
      <c r="H56" s="7"/>
    </row>
    <row r="57" spans="1:6" ht="12.75">
      <c r="A57" s="4" t="s">
        <v>36</v>
      </c>
      <c r="F57" s="33">
        <f>SUM(F56)</f>
        <v>3336.032</v>
      </c>
    </row>
    <row r="58" spans="1:6" ht="12.75">
      <c r="A58" s="1" t="s">
        <v>37</v>
      </c>
      <c r="B58" s="1"/>
      <c r="F58" s="8">
        <f>F28+F35+F47+F53+F57</f>
        <v>23567.263853654567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188.53811082923653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23755.801964483802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93</v>
      </c>
    </row>
    <row r="62" spans="1:6" ht="12.75">
      <c r="A62" s="13"/>
      <c r="B62" s="40">
        <v>41395</v>
      </c>
      <c r="C62" s="41">
        <v>-162191</v>
      </c>
      <c r="D62" s="45">
        <f>F20</f>
        <v>24257.79</v>
      </c>
      <c r="E62" s="45">
        <f>F60</f>
        <v>23755.801964483802</v>
      </c>
      <c r="F62" s="46">
        <f>C62+D62-E62</f>
        <v>-161689.0119644838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2013-07-29T13:37:36Z</dcterms:modified>
  <cp:category/>
  <cp:version/>
  <cp:contentType/>
  <cp:contentStatus/>
</cp:coreProperties>
</file>